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80" windowHeight="12300" activeTab="1"/>
  </bookViews>
  <sheets>
    <sheet name="Rekapitulace" sheetId="3" r:id="rId1"/>
    <sheet name="SO 01" sheetId="2" r:id="rId2"/>
  </sheets>
  <calcPr calcId="145621"/>
</workbook>
</file>

<file path=xl/calcChain.xml><?xml version="1.0" encoding="utf-8"?>
<calcChain xmlns="http://schemas.openxmlformats.org/spreadsheetml/2006/main">
  <c r="I22" i="2" l="1"/>
  <c r="I23" i="2"/>
  <c r="O23" i="2" s="1"/>
  <c r="I19" i="2"/>
  <c r="O19" i="2" s="1"/>
  <c r="I16" i="2"/>
  <c r="O16" i="2" s="1"/>
  <c r="I12" i="2"/>
  <c r="O12" i="2" s="1"/>
  <c r="I9" i="2"/>
  <c r="I8" i="2" s="1"/>
  <c r="I15" i="2" l="1"/>
  <c r="I3" i="2" s="1"/>
  <c r="C10" i="3" s="1"/>
  <c r="C6" i="3" s="1"/>
  <c r="O9" i="2"/>
  <c r="D10" i="3" s="1"/>
  <c r="E10" i="3" l="1"/>
  <c r="C7" i="3" s="1"/>
</calcChain>
</file>

<file path=xl/sharedStrings.xml><?xml version="1.0" encoding="utf-8"?>
<sst xmlns="http://schemas.openxmlformats.org/spreadsheetml/2006/main" count="90" uniqueCount="60">
  <si>
    <t>EstiCon</t>
  </si>
  <si>
    <t>Rekapitulace ceny</t>
  </si>
  <si>
    <t>Stavba: HB 2025 - II/150 Hněvkovice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</si>
  <si>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</si>
  <si>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</si>
  <si>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</si>
  <si>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</si>
  <si>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</si>
  <si>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</si>
  <si>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</si>
  <si>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01</t>
  </si>
  <si>
    <t>Komunikace</t>
  </si>
  <si>
    <t>Soupis prací objektu</t>
  </si>
  <si>
    <t>S</t>
  </si>
  <si>
    <t>Stavba:</t>
  </si>
  <si>
    <t>HB 2025</t>
  </si>
  <si>
    <t>II/150 Hněvkovice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</si>
  <si>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</si>
  <si>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</si>
  <si>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</si>
  <si>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</si>
  <si>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</si>
  <si>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</si>
  <si>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</si>
  <si>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</si>
  <si>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</si>
  <si>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</si>
  <si>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</si>
  <si>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</si>
  <si>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</si>
  <si>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</si>
  <si>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</si>
  <si>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</si>
  <si>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</si>
  <si>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</si>
  <si>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</si>
  <si>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</si>
  <si>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</si>
  <si>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</si>
  <si>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Zajištění dopravně inženýrského opatření včetně projednání s Policií ČR a získání povolení uzavírky silnice</t>
  </si>
  <si>
    <t>TS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</si>
  <si>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</si>
  <si>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</si>
  <si>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</si>
  <si>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</si>
  <si>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Položka zahrnuje:
- veškeré náklady spojené s objednatelem požadovanými zařízeními
Položka nezahrnuje:
- x</t>
  </si>
  <si>
    <t>5</t>
  </si>
  <si>
    <t>572213</t>
  </si>
  <si>
    <t>SPOJOVACÍ POSTŘIK Z EMULZE DO 0,5KG/M2</t>
  </si>
  <si>
    <t>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</si>
  <si>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</si>
  <si>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5732A</t>
  </si>
  <si>
    <t>MIKROKOBEREC DVOUVRSTVÝ FRAKCE KAMENIVA 0/8 + 0/8</t>
  </si>
  <si>
    <t>Položka zahrnuje:
- očištění povrchu podkladu, zakrytí poklopů, mříží a pod.
- dodání veškerého potřebného materiálu (kamenivo předepsané frakce, emulze, přísady, voda)
- pokládku dvou vrstev (tloušťka je dána frakcí použitého kameniva)
- zhutnění (pokud je předepsáno zadávací dokumentací)
Položka nezahrnuje:
- odstranění vodorovného dopravního zančení a spojovací postřik</t>
  </si>
  <si>
    <t>9</t>
  </si>
  <si>
    <t>Ostatní konstrukce a práce</t>
  </si>
  <si>
    <t>915112</t>
  </si>
  <si>
    <t>VODOROVNÉ DOPRAVNÍ ZNAČENÍ BARVOU HLADKÉ - ODSTRANĚNÍ</t>
  </si>
  <si>
    <t>Položka zahrnuje:
- odstranění značení bez ohledu na způsob provedení (zatření, zbroušení)
- odklizení vzniklé suti
Položka nezahrnuje:
- x</t>
  </si>
  <si>
    <t>Firma: Krajská správa a údržba silnic Vysočiny, příspěvková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</si>
</sst>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8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0" fillId="2" borderId="0" xfId="0" applyFill="1"/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4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2" fillId="2" borderId="0" xfId="1" applyFill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/>
    <cellStyle name="NadpisStrukturyStyle" xfId="7"/>
    <cellStyle name="NadpisySloupcuStyle" xfId="4"/>
    <cellStyle name="NormalBoldLeftStyle" xfId="9"/>
    <cellStyle name="NormalBoldRightStyle" xfId="10"/>
    <cellStyle name="NormalBoldStyle" xfId="5"/>
    <cellStyle name="NormalLeftStyle" xfId="11"/>
    <cellStyle name="Normální" xfId="0" builtinId="0"/>
    <cellStyle name="NormalRightStyle" xfId="12"/>
    <cellStyle name="NormalStyle" xfId="1"/>
    <cellStyle name="PolDoplnInfoStyle" xfId="13"/>
    <cellStyle name="RekapitulaceCenyStyle" xfId="3"/>
    <cellStyle name="StavbaRozpocetHeaderStyle" xfId="6"/>
    <cellStyle name="StavebniDilStyle" xfId="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B20" sqref="B20"/>
    </sheetView>
  </sheetViews>
  <sheetFormatPr defaultRowHeight="15" x14ac:dyDescent="0.25"/>
  <cols>
    <col min="1" max="2" width="32.42578125" customWidth="1"/>
    <col min="3" max="5" width="19.42578125" customWidth="1"/>
  </cols>
  <sheetData>
    <row r="1" spans="1:5" ht="15" customHeight="1" x14ac:dyDescent="0.25">
      <c r="A1" s="1" t="s">
        <v>0</v>
      </c>
      <c r="B1" s="47" t="s">
        <v>59</v>
      </c>
      <c r="C1" s="47"/>
      <c r="D1" s="47"/>
      <c r="E1" s="2"/>
    </row>
    <row r="2" spans="1:5" x14ac:dyDescent="0.25">
      <c r="A2" s="1"/>
      <c r="B2" s="45" t="s">
        <v>1</v>
      </c>
      <c r="C2" s="2"/>
      <c r="D2" s="2"/>
      <c r="E2" s="2"/>
    </row>
    <row r="3" spans="1:5" x14ac:dyDescent="0.25">
      <c r="A3" s="2"/>
      <c r="B3" s="46"/>
      <c r="C3" s="2"/>
      <c r="D3" s="2"/>
      <c r="E3" s="2"/>
    </row>
    <row r="4" spans="1:5" x14ac:dyDescent="0.25">
      <c r="A4" s="2"/>
      <c r="B4" s="45" t="s">
        <v>2</v>
      </c>
      <c r="C4" s="46"/>
      <c r="D4" s="46"/>
      <c r="E4" s="46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3" t="s">
        <v>3</v>
      </c>
      <c r="C6" s="4">
        <f>SUM(C10)</f>
        <v>0</v>
      </c>
      <c r="D6" s="2"/>
      <c r="E6" s="2"/>
    </row>
    <row r="7" spans="1:5" x14ac:dyDescent="0.25">
      <c r="A7" s="2"/>
      <c r="B7" s="3" t="s">
        <v>4</v>
      </c>
      <c r="C7" s="4">
        <f>SUM(E10)</f>
        <v>0</v>
      </c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5" t="s">
        <v>5</v>
      </c>
      <c r="B9" s="5" t="s">
        <v>6</v>
      </c>
      <c r="C9" s="5" t="s">
        <v>7</v>
      </c>
      <c r="D9" s="5" t="s">
        <v>8</v>
      </c>
      <c r="E9" s="5" t="s">
        <v>9</v>
      </c>
    </row>
    <row r="10" spans="1:5" x14ac:dyDescent="0.25">
      <c r="A10" s="6" t="s">
        <v>10</v>
      </c>
      <c r="B10" s="7" t="s">
        <v>11</v>
      </c>
      <c r="C10" s="8">
        <f>'SO 01'!I3</f>
        <v>0</v>
      </c>
      <c r="D10" s="8">
        <f>SUMIFS('SO 01'!O:O,'SO 01'!A:A,"P")</f>
        <v>0</v>
      </c>
      <c r="E10" s="8">
        <f>C10+D10</f>
        <v>0</v>
      </c>
    </row>
  </sheetData>
  <mergeCells count="3">
    <mergeCell ref="B2:B3"/>
    <mergeCell ref="B4:E4"/>
    <mergeCell ref="B1:D1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topLeftCell="B1" workbookViewId="0">
      <selection activeCell="H23" sqref="H23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9"/>
      <c r="C1" s="10"/>
      <c r="D1" s="10"/>
      <c r="E1" s="11" t="s">
        <v>59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12</v>
      </c>
      <c r="F2" s="14"/>
      <c r="G2" s="14"/>
      <c r="H2" s="14"/>
      <c r="I2" s="14"/>
      <c r="J2" s="16"/>
    </row>
    <row r="3" spans="1:16" x14ac:dyDescent="0.25">
      <c r="A3" s="2" t="s">
        <v>13</v>
      </c>
      <c r="B3" s="17" t="s">
        <v>14</v>
      </c>
      <c r="C3" s="48" t="s">
        <v>15</v>
      </c>
      <c r="D3" s="49"/>
      <c r="E3" s="18" t="s">
        <v>16</v>
      </c>
      <c r="F3" s="14"/>
      <c r="G3" s="14"/>
      <c r="H3" s="19" t="s">
        <v>10</v>
      </c>
      <c r="I3" s="20">
        <f>SUMIFS(I8:I25,A8:A25,"SD")</f>
        <v>0</v>
      </c>
      <c r="J3" s="16"/>
      <c r="O3">
        <v>0</v>
      </c>
      <c r="P3">
        <v>2</v>
      </c>
    </row>
    <row r="4" spans="1:16" x14ac:dyDescent="0.25">
      <c r="A4" s="2" t="s">
        <v>17</v>
      </c>
      <c r="B4" s="17" t="s">
        <v>18</v>
      </c>
      <c r="C4" s="48" t="s">
        <v>10</v>
      </c>
      <c r="D4" s="49"/>
      <c r="E4" s="18" t="s">
        <v>11</v>
      </c>
      <c r="F4" s="14"/>
      <c r="G4" s="14"/>
      <c r="H4" s="14"/>
      <c r="I4" s="14"/>
      <c r="J4" s="16"/>
      <c r="O4">
        <v>0.12</v>
      </c>
      <c r="P4">
        <v>2</v>
      </c>
    </row>
    <row r="5" spans="1:16" x14ac:dyDescent="0.25">
      <c r="A5" s="50" t="s">
        <v>19</v>
      </c>
      <c r="B5" s="51" t="s">
        <v>20</v>
      </c>
      <c r="C5" s="52" t="s">
        <v>21</v>
      </c>
      <c r="D5" s="52" t="s">
        <v>22</v>
      </c>
      <c r="E5" s="52" t="s">
        <v>23</v>
      </c>
      <c r="F5" s="52" t="s">
        <v>24</v>
      </c>
      <c r="G5" s="52" t="s">
        <v>25</v>
      </c>
      <c r="H5" s="52" t="s">
        <v>26</v>
      </c>
      <c r="I5" s="52"/>
      <c r="J5" s="53" t="s">
        <v>27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5" t="s">
        <v>28</v>
      </c>
      <c r="I6" s="5" t="s">
        <v>29</v>
      </c>
      <c r="J6" s="53"/>
    </row>
    <row r="7" spans="1:16" x14ac:dyDescent="0.25">
      <c r="A7" s="23">
        <v>0</v>
      </c>
      <c r="B7" s="21">
        <v>1</v>
      </c>
      <c r="C7" s="24">
        <v>2</v>
      </c>
      <c r="D7" s="5">
        <v>3</v>
      </c>
      <c r="E7" s="24">
        <v>4</v>
      </c>
      <c r="F7" s="5">
        <v>5</v>
      </c>
      <c r="G7" s="5">
        <v>6</v>
      </c>
      <c r="H7" s="5">
        <v>7</v>
      </c>
      <c r="I7" s="24">
        <v>8</v>
      </c>
      <c r="J7" s="22">
        <v>9</v>
      </c>
    </row>
    <row r="8" spans="1:16" x14ac:dyDescent="0.25">
      <c r="A8" s="25" t="s">
        <v>30</v>
      </c>
      <c r="B8" s="26"/>
      <c r="C8" s="27" t="s">
        <v>31</v>
      </c>
      <c r="D8" s="28"/>
      <c r="E8" s="25" t="s">
        <v>32</v>
      </c>
      <c r="F8" s="28"/>
      <c r="G8" s="28"/>
      <c r="H8" s="28"/>
      <c r="I8" s="29">
        <f>SUMIFS(I9:I14,A9:A14,"P")</f>
        <v>0</v>
      </c>
      <c r="J8" s="30"/>
    </row>
    <row r="9" spans="1:16" x14ac:dyDescent="0.25">
      <c r="A9" s="31" t="s">
        <v>33</v>
      </c>
      <c r="B9" s="31">
        <v>1</v>
      </c>
      <c r="C9" s="32" t="s">
        <v>34</v>
      </c>
      <c r="D9" s="31" t="s">
        <v>35</v>
      </c>
      <c r="E9" s="33" t="s">
        <v>36</v>
      </c>
      <c r="F9" s="34" t="s">
        <v>37</v>
      </c>
      <c r="G9" s="35">
        <v>1</v>
      </c>
      <c r="H9" s="36"/>
      <c r="I9" s="36">
        <f>ROUND(G9*H9,P4)</f>
        <v>0</v>
      </c>
      <c r="J9" s="31"/>
      <c r="O9" s="37">
        <f>I9*0.21</f>
        <v>0</v>
      </c>
      <c r="P9">
        <v>3</v>
      </c>
    </row>
    <row r="10" spans="1:16" ht="30" x14ac:dyDescent="0.25">
      <c r="A10" s="31" t="s">
        <v>38</v>
      </c>
      <c r="B10" s="38"/>
      <c r="C10" s="39"/>
      <c r="D10" s="39"/>
      <c r="E10" s="33" t="s">
        <v>39</v>
      </c>
      <c r="F10" s="39"/>
      <c r="G10" s="39"/>
      <c r="H10" s="39"/>
      <c r="I10" s="39"/>
      <c r="J10" s="40"/>
    </row>
    <row r="11" spans="1:16" ht="75" x14ac:dyDescent="0.25">
      <c r="A11" s="31" t="s">
        <v>40</v>
      </c>
      <c r="B11" s="38"/>
      <c r="C11" s="39"/>
      <c r="D11" s="39"/>
      <c r="E11" s="33" t="s">
        <v>41</v>
      </c>
      <c r="F11" s="39"/>
      <c r="G11" s="39"/>
      <c r="H11" s="39"/>
      <c r="I11" s="39"/>
      <c r="J11" s="40"/>
    </row>
    <row r="12" spans="1:16" x14ac:dyDescent="0.25">
      <c r="A12" s="31" t="s">
        <v>33</v>
      </c>
      <c r="B12" s="31">
        <v>2</v>
      </c>
      <c r="C12" s="32" t="s">
        <v>42</v>
      </c>
      <c r="D12" s="31" t="s">
        <v>35</v>
      </c>
      <c r="E12" s="33" t="s">
        <v>43</v>
      </c>
      <c r="F12" s="34" t="s">
        <v>37</v>
      </c>
      <c r="G12" s="35">
        <v>1</v>
      </c>
      <c r="H12" s="36"/>
      <c r="I12" s="36">
        <f>ROUND(G12*H12,P4)</f>
        <v>0</v>
      </c>
      <c r="J12" s="31"/>
      <c r="O12" s="37">
        <f>I12*0.21</f>
        <v>0</v>
      </c>
      <c r="P12">
        <v>3</v>
      </c>
    </row>
    <row r="13" spans="1:16" ht="60" x14ac:dyDescent="0.25">
      <c r="A13" s="31" t="s">
        <v>38</v>
      </c>
      <c r="B13" s="38"/>
      <c r="C13" s="39"/>
      <c r="D13" s="39"/>
      <c r="E13" s="33" t="s">
        <v>44</v>
      </c>
      <c r="F13" s="39"/>
      <c r="G13" s="39"/>
      <c r="H13" s="39"/>
      <c r="I13" s="39"/>
      <c r="J13" s="40"/>
    </row>
    <row r="14" spans="1:16" ht="60" x14ac:dyDescent="0.25">
      <c r="A14" s="31" t="s">
        <v>40</v>
      </c>
      <c r="B14" s="38"/>
      <c r="C14" s="39"/>
      <c r="D14" s="39"/>
      <c r="E14" s="33" t="s">
        <v>45</v>
      </c>
      <c r="F14" s="39"/>
      <c r="G14" s="39"/>
      <c r="H14" s="39"/>
      <c r="I14" s="39"/>
      <c r="J14" s="40"/>
    </row>
    <row r="15" spans="1:16" x14ac:dyDescent="0.25">
      <c r="A15" s="25" t="s">
        <v>30</v>
      </c>
      <c r="B15" s="26"/>
      <c r="C15" s="27" t="s">
        <v>46</v>
      </c>
      <c r="D15" s="28"/>
      <c r="E15" s="25" t="s">
        <v>11</v>
      </c>
      <c r="F15" s="28"/>
      <c r="G15" s="28"/>
      <c r="H15" s="28"/>
      <c r="I15" s="29">
        <f>SUMIFS(I16:I21,A16:A21,"P")</f>
        <v>0</v>
      </c>
      <c r="J15" s="30"/>
    </row>
    <row r="16" spans="1:16" x14ac:dyDescent="0.25">
      <c r="A16" s="31" t="s">
        <v>33</v>
      </c>
      <c r="B16" s="31">
        <v>3</v>
      </c>
      <c r="C16" s="32" t="s">
        <v>47</v>
      </c>
      <c r="D16" s="31" t="s">
        <v>35</v>
      </c>
      <c r="E16" s="33" t="s">
        <v>48</v>
      </c>
      <c r="F16" s="34" t="s">
        <v>49</v>
      </c>
      <c r="G16" s="35">
        <v>16707</v>
      </c>
      <c r="H16" s="36"/>
      <c r="I16" s="36">
        <f>ROUND(G16*H16,P4)</f>
        <v>0</v>
      </c>
      <c r="J16" s="31"/>
      <c r="O16" s="37">
        <f>I16*0.21</f>
        <v>0</v>
      </c>
      <c r="P16">
        <v>3</v>
      </c>
    </row>
    <row r="17" spans="1:16" x14ac:dyDescent="0.25">
      <c r="A17" s="31" t="s">
        <v>38</v>
      </c>
      <c r="B17" s="38"/>
      <c r="C17" s="39"/>
      <c r="D17" s="39"/>
      <c r="E17" s="41" t="s">
        <v>35</v>
      </c>
      <c r="F17" s="39"/>
      <c r="G17" s="39"/>
      <c r="H17" s="39"/>
      <c r="I17" s="39"/>
      <c r="J17" s="40"/>
    </row>
    <row r="18" spans="1:16" ht="120" x14ac:dyDescent="0.25">
      <c r="A18" s="31" t="s">
        <v>40</v>
      </c>
      <c r="B18" s="38"/>
      <c r="C18" s="39"/>
      <c r="D18" s="39"/>
      <c r="E18" s="33" t="s">
        <v>50</v>
      </c>
      <c r="F18" s="39"/>
      <c r="G18" s="39"/>
      <c r="H18" s="39"/>
      <c r="I18" s="39"/>
      <c r="J18" s="40"/>
    </row>
    <row r="19" spans="1:16" x14ac:dyDescent="0.25">
      <c r="A19" s="31" t="s">
        <v>33</v>
      </c>
      <c r="B19" s="31">
        <v>4</v>
      </c>
      <c r="C19" s="32" t="s">
        <v>51</v>
      </c>
      <c r="D19" s="31" t="s">
        <v>35</v>
      </c>
      <c r="E19" s="33" t="s">
        <v>52</v>
      </c>
      <c r="F19" s="34" t="s">
        <v>49</v>
      </c>
      <c r="G19" s="35">
        <v>16707</v>
      </c>
      <c r="H19" s="36"/>
      <c r="I19" s="36">
        <f>ROUND(G19*H19,P4)</f>
        <v>0</v>
      </c>
      <c r="J19" s="31"/>
      <c r="O19" s="37">
        <f>I19*0.21</f>
        <v>0</v>
      </c>
      <c r="P19">
        <v>3</v>
      </c>
    </row>
    <row r="20" spans="1:16" x14ac:dyDescent="0.25">
      <c r="A20" s="31" t="s">
        <v>38</v>
      </c>
      <c r="B20" s="38"/>
      <c r="C20" s="39"/>
      <c r="D20" s="39"/>
      <c r="E20" s="41" t="s">
        <v>35</v>
      </c>
      <c r="F20" s="39"/>
      <c r="G20" s="39"/>
      <c r="H20" s="39"/>
      <c r="I20" s="39"/>
      <c r="J20" s="40"/>
    </row>
    <row r="21" spans="1:16" ht="120" x14ac:dyDescent="0.25">
      <c r="A21" s="31" t="s">
        <v>40</v>
      </c>
      <c r="B21" s="38"/>
      <c r="C21" s="39"/>
      <c r="D21" s="39"/>
      <c r="E21" s="33" t="s">
        <v>53</v>
      </c>
      <c r="F21" s="39"/>
      <c r="G21" s="39"/>
      <c r="H21" s="39"/>
      <c r="I21" s="39"/>
      <c r="J21" s="40"/>
    </row>
    <row r="22" spans="1:16" x14ac:dyDescent="0.25">
      <c r="A22" s="25" t="s">
        <v>30</v>
      </c>
      <c r="B22" s="26"/>
      <c r="C22" s="27" t="s">
        <v>54</v>
      </c>
      <c r="D22" s="28"/>
      <c r="E22" s="25" t="s">
        <v>55</v>
      </c>
      <c r="F22" s="28"/>
      <c r="G22" s="28"/>
      <c r="H22" s="28"/>
      <c r="I22" s="29">
        <f>SUMIFS(I23:I25,A23:A25,"P")</f>
        <v>0</v>
      </c>
      <c r="J22" s="30"/>
    </row>
    <row r="23" spans="1:16" x14ac:dyDescent="0.25">
      <c r="A23" s="31" t="s">
        <v>33</v>
      </c>
      <c r="B23" s="31">
        <v>5</v>
      </c>
      <c r="C23" s="32" t="s">
        <v>56</v>
      </c>
      <c r="D23" s="31" t="s">
        <v>35</v>
      </c>
      <c r="E23" s="33" t="s">
        <v>57</v>
      </c>
      <c r="F23" s="34" t="s">
        <v>49</v>
      </c>
      <c r="G23" s="35">
        <v>679</v>
      </c>
      <c r="H23" s="36"/>
      <c r="I23" s="36">
        <f>ROUND(G23*H23,P4)</f>
        <v>0</v>
      </c>
      <c r="J23" s="31"/>
      <c r="O23" s="37">
        <f>I23*0.21</f>
        <v>0</v>
      </c>
      <c r="P23">
        <v>3</v>
      </c>
    </row>
    <row r="24" spans="1:16" x14ac:dyDescent="0.25">
      <c r="A24" s="31" t="s">
        <v>38</v>
      </c>
      <c r="B24" s="38"/>
      <c r="C24" s="39"/>
      <c r="D24" s="39"/>
      <c r="E24" s="41" t="s">
        <v>35</v>
      </c>
      <c r="F24" s="39"/>
      <c r="G24" s="39"/>
      <c r="H24" s="39"/>
      <c r="I24" s="39"/>
      <c r="J24" s="40"/>
    </row>
    <row r="25" spans="1:16" ht="90" x14ac:dyDescent="0.25">
      <c r="A25" s="31" t="s">
        <v>40</v>
      </c>
      <c r="B25" s="42"/>
      <c r="C25" s="43"/>
      <c r="D25" s="43"/>
      <c r="E25" s="33" t="s">
        <v>58</v>
      </c>
      <c r="F25" s="43"/>
      <c r="G25" s="43"/>
      <c r="H25" s="43"/>
      <c r="I25" s="43"/>
      <c r="J25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Šustr Pavel</dc:creator>
  <cp:lastModifiedBy>Popek Pavel</cp:lastModifiedBy>
  <dcterms:created xsi:type="dcterms:W3CDTF">2024-11-27T11:12:01Z</dcterms:created>
  <dcterms:modified xsi:type="dcterms:W3CDTF">2024-11-27T15:12:00Z</dcterms:modified>
</cp:coreProperties>
</file>